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devault\Desktop\Authority Meeting\10. October 2025\"/>
    </mc:Choice>
  </mc:AlternateContent>
  <xr:revisionPtr revIDLastSave="0" documentId="13_ncr:1_{339D9448-6FEA-4C88-B3EA-A3324A91B5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" r:id="rId1"/>
    <sheet name="2019-2023 Load Factor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6" i="1" l="1"/>
  <c r="L25" i="1" l="1"/>
  <c r="F23" i="1"/>
  <c r="L8" i="1"/>
  <c r="E18" i="1" l="1"/>
  <c r="D18" i="1"/>
  <c r="C18" i="1"/>
  <c r="B18" i="1"/>
  <c r="E34" i="1"/>
  <c r="D34" i="1"/>
  <c r="C34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8" i="1"/>
  <c r="D28" i="1"/>
  <c r="C28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F22" i="1"/>
  <c r="E22" i="1"/>
  <c r="D22" i="1"/>
  <c r="C22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F18" i="1"/>
  <c r="L9" i="1"/>
  <c r="L30" i="1"/>
</calcChain>
</file>

<file path=xl/sharedStrings.xml><?xml version="1.0" encoding="utf-8"?>
<sst xmlns="http://schemas.openxmlformats.org/spreadsheetml/2006/main" count="72" uniqueCount="46">
  <si>
    <t>MON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</si>
  <si>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</si>
  <si>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</si>
  <si>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</si>
  <si>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</si>
  <si>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</si>
  <si>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</si>
  <si>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</si>
  <si>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</si>
  <si>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</si>
  <si>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</si>
  <si>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</si>
  <si>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</si>
  <si>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</si>
  <si>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Minutes</t>
  </si>
  <si>
    <t>Inc/Decr</t>
  </si>
  <si>
    <t>Per% (+/-)</t>
  </si>
  <si>
    <t>Available Seats:</t>
  </si>
  <si>
    <t>Used Seats:</t>
  </si>
  <si>
    <t>Load Factor:</t>
  </si>
  <si>
    <t>LOAD FACTOR HISTORY</t>
  </si>
  <si>
    <t>Morning Totals</t>
  </si>
  <si>
    <t>Evening Totals</t>
  </si>
  <si>
    <t>Mid-Day Totals</t>
  </si>
  <si>
    <t xml:space="preserve">Flights Scheduled: </t>
  </si>
  <si>
    <t xml:space="preserve">Flights Cancelled: </t>
  </si>
  <si>
    <t xml:space="preserve">Per% flights canx:  </t>
  </si>
  <si>
    <t>PEE DEE REGIONAL AIRPORT AUTHORITY</t>
  </si>
  <si>
    <t>ENPLANEMENT AND LOAD FACTOR HISTORY DATA</t>
  </si>
  <si>
    <t>Total Enplanements</t>
  </si>
  <si>
    <t>Aug Load Factor:</t>
  </si>
  <si>
    <t>Aug Enplanement Comparison:</t>
  </si>
  <si>
    <t>Aug. '25 to Sept '25</t>
  </si>
  <si>
    <t>Aug '25</t>
  </si>
  <si>
    <t>Sept '25</t>
  </si>
  <si>
    <t>10Delays - 5 &gt; 30 Minutes</t>
  </si>
  <si>
    <t>Sept. Cancellations:</t>
  </si>
  <si>
    <t>Crew availability</t>
  </si>
  <si>
    <t>Crew rest requirements</t>
  </si>
  <si>
    <t>Weather delay at FLO</t>
  </si>
  <si>
    <t>Assisting wheelchair passengers</t>
  </si>
  <si>
    <t>Dispatch had problems issueing the release</t>
  </si>
  <si>
    <t>Prior ops issue with terminator flight 5893 on 9/10</t>
  </si>
  <si>
    <t>Prior equip change/fuelers delayed due to Army
helicopters</t>
  </si>
  <si>
    <t>Flight weight resricted/issuing denied boarding
credits</t>
  </si>
  <si>
    <t>Aircraft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</si>
</sst>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3" tint="-0.499984740745262"/>
      <name val="Times New Roman"/>
      <family val="1"/>
    </font>
    <font>
      <b/>
      <u/>
      <sz val="11"/>
      <color theme="3" tint="-0.499984740745262"/>
      <name val="Times New Roman"/>
      <family val="1"/>
    </font>
    <font>
      <b/>
      <u/>
      <sz val="14"/>
      <color theme="3" tint="-0.499984740745262"/>
      <name val="Times New Roman"/>
      <family val="1"/>
    </font>
    <font>
      <b/>
      <u/>
      <sz val="14"/>
      <color theme="1"/>
      <name val="Times New Roman"/>
      <family val="1"/>
    </font>
    <font>
      <b/>
      <sz val="14"/>
      <color theme="3" tint="-0.499984740745262"/>
      <name val="Times New Roman"/>
      <family val="1"/>
    </font>
    <font>
      <sz val="14"/>
      <color theme="3" tint="-0.499984740745262"/>
      <name val="Times New Roman"/>
      <family val="1"/>
    </font>
    <font>
      <u/>
      <sz val="14"/>
      <color theme="3" tint="-0.499984740745262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3" tint="-0.499984740745262"/>
      <name val="Times New Roman"/>
      <family val="1"/>
    </font>
    <font>
      <sz val="14"/>
      <color theme="1"/>
      <name val="Times New Roman"/>
      <family val="1"/>
    </font>
    <font>
      <sz val="12"/>
      <color theme="3" tint="-0.499984740745262"/>
      <name val="Times New Roman"/>
      <family val="1"/>
    </font>
    <font>
      <b/>
      <sz val="11"/>
      <name val="Times New Roman"/>
      <family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color theme="3" tint="-0.499984740745262"/>
      <name val="Times New Roman"/>
      <family val="1"/>
    </font>
    <font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9" fontId="3" fillId="0" borderId="0" xfId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9" fontId="3" fillId="0" borderId="0" xfId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4" fontId="4" fillId="0" borderId="0" xfId="0" applyNumberFormat="1" applyFont="1"/>
    <xf numFmtId="165" fontId="4" fillId="0" borderId="0" xfId="1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3" fontId="9" fillId="0" borderId="0" xfId="0" applyNumberFormat="1" applyFont="1" applyAlignment="1">
      <alignment horizontal="center"/>
    </xf>
    <xf numFmtId="3" fontId="9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3" fontId="14" fillId="0" borderId="0" xfId="0" applyNumberFormat="1" applyFont="1"/>
    <xf numFmtId="3" fontId="8" fillId="0" borderId="0" xfId="0" applyNumberFormat="1" applyFont="1" applyAlignment="1">
      <alignment horizontal="center"/>
    </xf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3" fontId="11" fillId="0" borderId="0" xfId="0" applyNumberFormat="1" applyFont="1"/>
    <xf numFmtId="0" fontId="11" fillId="0" borderId="0" xfId="0" applyFont="1" applyAlignment="1">
      <alignment horizontal="center"/>
    </xf>
    <xf numFmtId="3" fontId="8" fillId="0" borderId="0" xfId="0" applyNumberFormat="1" applyFont="1"/>
    <xf numFmtId="3" fontId="9" fillId="0" borderId="0" xfId="0" applyNumberFormat="1" applyFont="1" applyAlignment="1">
      <alignment horizontal="right"/>
    </xf>
    <xf numFmtId="9" fontId="9" fillId="0" borderId="0" xfId="1" applyFont="1" applyAlignment="1">
      <alignment horizontal="right"/>
    </xf>
    <xf numFmtId="0" fontId="9" fillId="0" borderId="0" xfId="0" applyFont="1" applyAlignment="1">
      <alignment horizontal="right"/>
    </xf>
    <xf numFmtId="9" fontId="8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9" fontId="14" fillId="0" borderId="0" xfId="1" applyFont="1" applyAlignment="1">
      <alignment horizontal="right"/>
    </xf>
    <xf numFmtId="0" fontId="14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17" fontId="20" fillId="0" borderId="0" xfId="0" quotePrefix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6600"/>
      <color rgb="FF006600"/>
      <color rgb="FF0033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5 YEAR ENPLANEMENT HISTORY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89462526320328"/>
          <c:y val="0.1185995346555026"/>
          <c:w val="0.71981157160207254"/>
          <c:h val="0.74041030014626974"/>
        </c:manualLayout>
      </c:layout>
      <c:lineChart>
        <c:grouping val="standard"/>
        <c:varyColors val="0"/>
        <c:ser>
          <c:idx val="0"/>
          <c:order val="0"/>
          <c:tx>
            <c:strRef>
              <c:f>'2024'!$B$5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0033C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33CC"/>
              </a:solidFill>
              <a:ln w="9525">
                <a:solidFill>
                  <a:srgbClr val="0033CC"/>
                </a:solidFill>
              </a:ln>
              <a:effectLst/>
            </c:spPr>
          </c:marker>
          <c:cat>
            <c:strRef>
              <c:f>'2024'!$A$6:$A$17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'2024'!$B$6:$B$17</c:f>
              <c:numCache>
                <c:formatCode>#,##0</c:formatCode>
                <c:ptCount val="12"/>
                <c:pt idx="0">
                  <c:v>402</c:v>
                </c:pt>
                <c:pt idx="1">
                  <c:v>469</c:v>
                </c:pt>
                <c:pt idx="2">
                  <c:v>1040</c:v>
                </c:pt>
                <c:pt idx="3">
                  <c:v>1554</c:v>
                </c:pt>
                <c:pt idx="4">
                  <c:v>1997</c:v>
                </c:pt>
                <c:pt idx="5">
                  <c:v>2070</c:v>
                </c:pt>
                <c:pt idx="6">
                  <c:v>2146</c:v>
                </c:pt>
                <c:pt idx="7">
                  <c:v>2045</c:v>
                </c:pt>
                <c:pt idx="8">
                  <c:v>2449</c:v>
                </c:pt>
                <c:pt idx="9">
                  <c:v>2967</c:v>
                </c:pt>
                <c:pt idx="10">
                  <c:v>2993</c:v>
                </c:pt>
                <c:pt idx="11">
                  <c:v>2972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01ED-4B43-91B3-3A41DAACE5E3}"/>
            </c:ext>
          </c:extLst>
        </c:ser>
        <c:ser>
          <c:idx val="1"/>
          <c:order val="1"/>
          <c:tx>
            <c:strRef>
              <c:f>'2024'!$C$5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'2024'!$A$6:$A$17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'2024'!$C$6:$C$17</c:f>
              <c:numCache>
                <c:formatCode>#,##0</c:formatCode>
                <c:ptCount val="12"/>
                <c:pt idx="0">
                  <c:v>1926</c:v>
                </c:pt>
                <c:pt idx="1">
                  <c:v>2301</c:v>
                </c:pt>
                <c:pt idx="2">
                  <c:v>2963</c:v>
                </c:pt>
                <c:pt idx="3">
                  <c:v>2572</c:v>
                </c:pt>
                <c:pt idx="4">
                  <c:v>2523</c:v>
                </c:pt>
                <c:pt idx="5">
                  <c:v>2460</c:v>
                </c:pt>
                <c:pt idx="6">
                  <c:v>2549</c:v>
                </c:pt>
                <c:pt idx="7">
                  <c:v>2447</c:v>
                </c:pt>
                <c:pt idx="8">
                  <c:v>2287</c:v>
                </c:pt>
                <c:pt idx="9">
                  <c:v>2632</c:v>
                </c:pt>
                <c:pt idx="10">
                  <c:v>2382</c:v>
                </c:pt>
                <c:pt idx="11">
                  <c:v>2022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1ED-4B43-91B3-3A41DAACE5E3}"/>
            </c:ext>
          </c:extLst>
        </c:ser>
        <c:ser>
          <c:idx val="12"/>
          <c:order val="2"/>
          <c:tx>
            <c:strRef>
              <c:f>'2024'!$D$5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66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6600"/>
              </a:solidFill>
              <a:ln w="9525">
                <a:solidFill>
                  <a:srgbClr val="006600"/>
                </a:solidFill>
              </a:ln>
              <a:effectLst/>
            </c:spPr>
          </c:marker>
          <c:cat>
            <c:strRef>
              <c:f>'2024'!$A$6:$A$17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'2024'!$D$6:$D$17</c:f>
              <c:numCache>
                <c:formatCode>#,##0</c:formatCode>
                <c:ptCount val="12"/>
                <c:pt idx="0">
                  <c:v>1659</c:v>
                </c:pt>
                <c:pt idx="1">
                  <c:v>1587</c:v>
                </c:pt>
                <c:pt idx="2">
                  <c:v>1841</c:v>
                </c:pt>
                <c:pt idx="3">
                  <c:v>1861</c:v>
                </c:pt>
                <c:pt idx="4">
                  <c:v>1961</c:v>
                </c:pt>
                <c:pt idx="5">
                  <c:v>2044</c:v>
                </c:pt>
                <c:pt idx="6">
                  <c:v>2051</c:v>
                </c:pt>
                <c:pt idx="7">
                  <c:v>1743</c:v>
                </c:pt>
                <c:pt idx="8">
                  <c:v>1741</c:v>
                </c:pt>
                <c:pt idx="9">
                  <c:v>2114</c:v>
                </c:pt>
                <c:pt idx="10">
                  <c:v>2039</c:v>
                </c:pt>
                <c:pt idx="11">
                  <c:v>2087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01ED-4B43-91B3-3A41DAACE5E3}"/>
            </c:ext>
          </c:extLst>
        </c:ser>
        <c:ser>
          <c:idx val="13"/>
          <c:order val="3"/>
          <c:tx>
            <c:strRef>
              <c:f>'2024'!$E$5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66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6600"/>
              </a:solidFill>
              <a:ln w="9525">
                <a:solidFill>
                  <a:srgbClr val="FF6600"/>
                </a:solidFill>
              </a:ln>
              <a:effectLst/>
            </c:spPr>
          </c:marker>
          <c:cat>
            <c:strRef>
              <c:f>'2024'!$A$6:$A$17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'2024'!$E$6:$E$17</c:f>
              <c:numCache>
                <c:formatCode>#,##0</c:formatCode>
                <c:ptCount val="12"/>
                <c:pt idx="0">
                  <c:v>1788</c:v>
                </c:pt>
                <c:pt idx="1">
                  <c:v>1728</c:v>
                </c:pt>
                <c:pt idx="2">
                  <c:v>2042</c:v>
                </c:pt>
                <c:pt idx="3">
                  <c:v>2032</c:v>
                </c:pt>
                <c:pt idx="4">
                  <c:v>2121</c:v>
                </c:pt>
                <c:pt idx="5">
                  <c:v>1942</c:v>
                </c:pt>
                <c:pt idx="6">
                  <c:v>1925</c:v>
                </c:pt>
                <c:pt idx="7">
                  <c:v>1879</c:v>
                </c:pt>
                <c:pt idx="8">
                  <c:v>2043</c:v>
                </c:pt>
                <c:pt idx="9">
                  <c:v>2177</c:v>
                </c:pt>
                <c:pt idx="10">
                  <c:v>2436</c:v>
                </c:pt>
                <c:pt idx="11">
                  <c:v>2661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01ED-4B43-91B3-3A41DAACE5E3}"/>
            </c:ext>
          </c:extLst>
        </c:ser>
        <c:ser>
          <c:idx val="14"/>
          <c:order val="4"/>
          <c:tx>
            <c:strRef>
              <c:f>'2024'!$F$5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strRef>
              <c:f>'2024'!$A$6:$A$17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'2024'!$F$6:$F$17</c:f>
              <c:numCache>
                <c:formatCode>#,##0</c:formatCode>
                <c:ptCount val="12"/>
                <c:pt idx="0">
                  <c:v>1929</c:v>
                </c:pt>
                <c:pt idx="1">
                  <c:v>1508</c:v>
                </c:pt>
                <c:pt idx="2">
                  <c:v>2312</c:v>
                </c:pt>
                <c:pt idx="3">
                  <c:v>2259</c:v>
                </c:pt>
                <c:pt idx="4">
                  <c:v>2355</c:v>
                </c:pt>
                <c:pt idx="5">
                  <c:v>2363</c:v>
                </c:pt>
                <c:pt idx="6">
                  <c:v>2320</c:v>
                </c:pt>
                <c:pt idx="7">
                  <c:v>2216</c:v>
                </c:pt>
                <c:pt idx="8">
                  <c:v>2035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1ED-4B43-91B3-3A41DAACE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491216"/>
        <c:axId val="449490560"/>
        <c:extLst/>
      </c:lineChart>
      <c:catAx>
        <c:axId val="44949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9490560"/>
        <c:crosses val="autoZero"/>
        <c:auto val="1"/>
        <c:lblAlgn val="ctr"/>
        <c:lblOffset val="100"/>
        <c:noMultiLvlLbl val="0"/>
      </c:catAx>
      <c:valAx>
        <c:axId val="44949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949121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6271486000399855"/>
          <c:y val="0.22422744695720104"/>
          <c:w val="0.12483169279993515"/>
          <c:h val="0.337333218295833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5</a:t>
            </a:r>
            <a:r>
              <a:rPr lang="en-US" sz="1600" b="1" baseline="0"/>
              <a:t> Year Load Factor History</a:t>
            </a:r>
            <a:endParaRPr lang="en-U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24759405074368"/>
          <c:y val="0.21759259259259259"/>
          <c:w val="0.71675240594925649"/>
          <c:h val="0.66111913094196562"/>
        </c:manualLayout>
      </c:layout>
      <c:lineChart>
        <c:grouping val="standard"/>
        <c:varyColors val="0"/>
        <c:ser>
          <c:idx val="5"/>
          <c:order val="0"/>
          <c:tx>
            <c:strRef>
              <c:f>'2024'!$B$22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0033C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33CC"/>
              </a:solidFill>
              <a:ln w="9525">
                <a:solidFill>
                  <a:srgbClr val="0033CC"/>
                </a:solidFill>
              </a:ln>
              <a:effectLst/>
            </c:spPr>
          </c:marker>
          <c:val>
            <c:numRef>
              <c:f>'2024'!$B$23:$B$34</c:f>
              <c:numCache>
                <c:formatCode>General</c:formatCode>
                <c:ptCount val="12"/>
                <c:pt idx="0">
                  <c:v>31</c:v>
                </c:pt>
                <c:pt idx="1">
                  <c:v>34</c:v>
                </c:pt>
                <c:pt idx="2">
                  <c:v>46</c:v>
                </c:pt>
                <c:pt idx="3">
                  <c:v>52</c:v>
                </c:pt>
                <c:pt idx="4">
                  <c:v>65</c:v>
                </c:pt>
                <c:pt idx="5">
                  <c:v>70</c:v>
                </c:pt>
                <c:pt idx="6">
                  <c:v>69</c:v>
                </c:pt>
                <c:pt idx="7">
                  <c:v>69</c:v>
                </c:pt>
                <c:pt idx="8">
                  <c:v>66</c:v>
                </c:pt>
                <c:pt idx="9">
                  <c:v>70</c:v>
                </c:pt>
                <c:pt idx="10">
                  <c:v>75</c:v>
                </c:pt>
                <c:pt idx="11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F-4B7C-8F3C-227FDF7498C0}"/>
            </c:ext>
          </c:extLst>
        </c:ser>
        <c:ser>
          <c:idx val="0"/>
          <c:order val="1"/>
          <c:tx>
            <c:strRef>
              <c:f>'2024'!$C$22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'2024'!$C$23:$C$34</c:f>
              <c:numCache>
                <c:formatCode>General</c:formatCode>
                <c:ptCount val="12"/>
                <c:pt idx="0">
                  <c:v>52</c:v>
                </c:pt>
                <c:pt idx="1">
                  <c:v>61</c:v>
                </c:pt>
                <c:pt idx="2">
                  <c:v>73</c:v>
                </c:pt>
                <c:pt idx="3">
                  <c:v>79</c:v>
                </c:pt>
                <c:pt idx="4">
                  <c:v>81</c:v>
                </c:pt>
                <c:pt idx="5">
                  <c:v>82</c:v>
                </c:pt>
                <c:pt idx="6">
                  <c:v>84</c:v>
                </c:pt>
                <c:pt idx="7">
                  <c:v>79</c:v>
                </c:pt>
                <c:pt idx="8">
                  <c:v>65</c:v>
                </c:pt>
                <c:pt idx="9">
                  <c:v>67</c:v>
                </c:pt>
                <c:pt idx="10">
                  <c:v>77</c:v>
                </c:pt>
                <c:pt idx="11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F-4B7C-8F3C-227FDF7498C0}"/>
            </c:ext>
          </c:extLst>
        </c:ser>
        <c:ser>
          <c:idx val="2"/>
          <c:order val="2"/>
          <c:tx>
            <c:strRef>
              <c:f>'2019-2023 Load Factors'!$D$1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66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6600"/>
              </a:solidFill>
              <a:ln w="9525">
                <a:solidFill>
                  <a:srgbClr val="006600"/>
                </a:solidFill>
              </a:ln>
              <a:effectLst/>
            </c:spPr>
          </c:marker>
          <c:cat>
            <c:strRef>
              <c:f>'2019-2023 Load Factors'!$A$2:$A$13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'2019-2023 Load Factors'!$D$2:$D$13</c:f>
              <c:numCache>
                <c:formatCode>General</c:formatCode>
                <c:ptCount val="12"/>
                <c:pt idx="0">
                  <c:v>55</c:v>
                </c:pt>
                <c:pt idx="1">
                  <c:v>58</c:v>
                </c:pt>
                <c:pt idx="2">
                  <c:v>60</c:v>
                </c:pt>
                <c:pt idx="3">
                  <c:v>61</c:v>
                </c:pt>
                <c:pt idx="4">
                  <c:v>68</c:v>
                </c:pt>
                <c:pt idx="5">
                  <c:v>68</c:v>
                </c:pt>
                <c:pt idx="6">
                  <c:v>68</c:v>
                </c:pt>
                <c:pt idx="7">
                  <c:v>56</c:v>
                </c:pt>
                <c:pt idx="8">
                  <c:v>61</c:v>
                </c:pt>
                <c:pt idx="9">
                  <c:v>68</c:v>
                </c:pt>
                <c:pt idx="10">
                  <c:v>67</c:v>
                </c:pt>
                <c:pt idx="11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66-4D3E-8F98-06C5AF610091}"/>
            </c:ext>
          </c:extLst>
        </c:ser>
        <c:ser>
          <c:idx val="3"/>
          <c:order val="3"/>
          <c:tx>
            <c:strRef>
              <c:f>'2019-2023 Load Factors'!$E$1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66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6600"/>
              </a:solidFill>
              <a:ln w="9525">
                <a:solidFill>
                  <a:srgbClr val="FF6600"/>
                </a:solidFill>
              </a:ln>
              <a:effectLst/>
            </c:spPr>
          </c:marker>
          <c:cat>
            <c:strRef>
              <c:f>'2019-2023 Load Factors'!$A$2:$A$13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'2019-2023 Load Factors'!$E$2:$E$13</c:f>
              <c:numCache>
                <c:formatCode>General</c:formatCode>
                <c:ptCount val="12"/>
                <c:pt idx="0">
                  <c:v>57</c:v>
                </c:pt>
                <c:pt idx="1">
                  <c:v>60</c:v>
                </c:pt>
                <c:pt idx="2">
                  <c:v>65</c:v>
                </c:pt>
                <c:pt idx="3">
                  <c:v>67</c:v>
                </c:pt>
                <c:pt idx="4">
                  <c:v>68</c:v>
                </c:pt>
                <c:pt idx="5">
                  <c:v>65</c:v>
                </c:pt>
                <c:pt idx="6">
                  <c:v>63</c:v>
                </c:pt>
                <c:pt idx="7">
                  <c:v>44</c:v>
                </c:pt>
                <c:pt idx="8">
                  <c:v>54</c:v>
                </c:pt>
                <c:pt idx="9">
                  <c:v>52</c:v>
                </c:pt>
                <c:pt idx="10">
                  <c:v>57</c:v>
                </c:pt>
                <c:pt idx="11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66-4D3E-8F98-06C5AF610091}"/>
            </c:ext>
          </c:extLst>
        </c:ser>
        <c:ser>
          <c:idx val="1"/>
          <c:order val="4"/>
          <c:tx>
            <c:strRef>
              <c:f>'2024'!$F$22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val>
            <c:numRef>
              <c:f>'2024'!$F$23:$F$34</c:f>
              <c:numCache>
                <c:formatCode>General</c:formatCode>
                <c:ptCount val="12"/>
                <c:pt idx="0">
                  <c:v>49</c:v>
                </c:pt>
                <c:pt idx="1">
                  <c:v>43</c:v>
                </c:pt>
                <c:pt idx="2">
                  <c:v>51</c:v>
                </c:pt>
                <c:pt idx="3">
                  <c:v>55</c:v>
                </c:pt>
                <c:pt idx="4">
                  <c:v>52</c:v>
                </c:pt>
                <c:pt idx="5">
                  <c:v>56</c:v>
                </c:pt>
                <c:pt idx="6">
                  <c:v>55</c:v>
                </c:pt>
                <c:pt idx="7">
                  <c:v>49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BF-4B7C-8F3C-227FDF749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121360"/>
        <c:axId val="272457344"/>
      </c:lineChart>
      <c:catAx>
        <c:axId val="30612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2457344"/>
        <c:crosses val="autoZero"/>
        <c:auto val="1"/>
        <c:lblAlgn val="ctr"/>
        <c:lblOffset val="100"/>
        <c:noMultiLvlLbl val="0"/>
      </c:catAx>
      <c:valAx>
        <c:axId val="27245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121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995844440357705"/>
          <c:y val="0.40723598891283991"/>
          <c:w val="0.12611169263921912"/>
          <c:h val="0.440591154963492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5</a:t>
            </a:r>
            <a:r>
              <a:rPr lang="en-US" baseline="0"/>
              <a:t> Year Load Factor History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24759405074368"/>
          <c:y val="0.21759259259259259"/>
          <c:w val="0.71675240594925649"/>
          <c:h val="0.66111913094196562"/>
        </c:manualLayout>
      </c:layout>
      <c:lineChart>
        <c:grouping val="standard"/>
        <c:varyColors val="0"/>
        <c:ser>
          <c:idx val="0"/>
          <c:order val="0"/>
          <c:tx>
            <c:strRef>
              <c:f>'2019-2023 Load Factors'!$B$1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0033C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33CC"/>
              </a:solidFill>
              <a:ln w="9525">
                <a:solidFill>
                  <a:srgbClr val="0033CC"/>
                </a:solidFill>
              </a:ln>
              <a:effectLst/>
            </c:spPr>
          </c:marker>
          <c:cat>
            <c:strRef>
              <c:f>'2019-2023 Load Factors'!$A$2:$A$13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'2019-2023 Load Factors'!$B$2:$B$13</c:f>
              <c:numCache>
                <c:formatCode>General</c:formatCode>
                <c:ptCount val="12"/>
                <c:pt idx="0">
                  <c:v>31</c:v>
                </c:pt>
                <c:pt idx="1">
                  <c:v>34</c:v>
                </c:pt>
                <c:pt idx="2">
                  <c:v>46</c:v>
                </c:pt>
                <c:pt idx="3">
                  <c:v>52</c:v>
                </c:pt>
                <c:pt idx="4">
                  <c:v>65</c:v>
                </c:pt>
                <c:pt idx="5">
                  <c:v>70</c:v>
                </c:pt>
                <c:pt idx="6">
                  <c:v>69</c:v>
                </c:pt>
                <c:pt idx="7">
                  <c:v>69</c:v>
                </c:pt>
                <c:pt idx="8">
                  <c:v>66</c:v>
                </c:pt>
                <c:pt idx="9">
                  <c:v>70</c:v>
                </c:pt>
                <c:pt idx="10">
                  <c:v>75</c:v>
                </c:pt>
                <c:pt idx="11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B98-4123-A433-09B31BCFBB22}"/>
            </c:ext>
          </c:extLst>
        </c:ser>
        <c:ser>
          <c:idx val="1"/>
          <c:order val="1"/>
          <c:tx>
            <c:strRef>
              <c:f>'2019-2023 Load Factors'!$C$1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'2019-2023 Load Factors'!$A$2:$A$13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'2019-2023 Load Factors'!$C$2:$C$13</c:f>
              <c:numCache>
                <c:formatCode>General</c:formatCode>
                <c:ptCount val="12"/>
                <c:pt idx="0">
                  <c:v>52</c:v>
                </c:pt>
                <c:pt idx="1">
                  <c:v>61</c:v>
                </c:pt>
                <c:pt idx="2">
                  <c:v>73</c:v>
                </c:pt>
                <c:pt idx="3">
                  <c:v>79</c:v>
                </c:pt>
                <c:pt idx="4">
                  <c:v>81</c:v>
                </c:pt>
                <c:pt idx="5">
                  <c:v>82</c:v>
                </c:pt>
                <c:pt idx="6">
                  <c:v>84</c:v>
                </c:pt>
                <c:pt idx="7">
                  <c:v>79</c:v>
                </c:pt>
                <c:pt idx="8">
                  <c:v>65</c:v>
                </c:pt>
                <c:pt idx="9">
                  <c:v>67</c:v>
                </c:pt>
                <c:pt idx="10">
                  <c:v>77</c:v>
                </c:pt>
                <c:pt idx="11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B98-4123-A433-09B31BCFBB22}"/>
            </c:ext>
          </c:extLst>
        </c:ser>
        <c:ser>
          <c:idx val="2"/>
          <c:order val="2"/>
          <c:tx>
            <c:strRef>
              <c:f>'2019-2023 Load Factors'!$D$1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66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6600"/>
              </a:solidFill>
              <a:ln w="9525">
                <a:solidFill>
                  <a:srgbClr val="006600"/>
                </a:solidFill>
              </a:ln>
              <a:effectLst/>
            </c:spPr>
          </c:marker>
          <c:cat>
            <c:strRef>
              <c:f>'2019-2023 Load Factors'!$A$2:$A$13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'2019-2023 Load Factors'!$D$2:$D$13</c:f>
              <c:numCache>
                <c:formatCode>General</c:formatCode>
                <c:ptCount val="12"/>
                <c:pt idx="0">
                  <c:v>55</c:v>
                </c:pt>
                <c:pt idx="1">
                  <c:v>58</c:v>
                </c:pt>
                <c:pt idx="2">
                  <c:v>60</c:v>
                </c:pt>
                <c:pt idx="3">
                  <c:v>61</c:v>
                </c:pt>
                <c:pt idx="4">
                  <c:v>68</c:v>
                </c:pt>
                <c:pt idx="5">
                  <c:v>68</c:v>
                </c:pt>
                <c:pt idx="6">
                  <c:v>68</c:v>
                </c:pt>
                <c:pt idx="7">
                  <c:v>56</c:v>
                </c:pt>
                <c:pt idx="8">
                  <c:v>61</c:v>
                </c:pt>
                <c:pt idx="9">
                  <c:v>68</c:v>
                </c:pt>
                <c:pt idx="10">
                  <c:v>67</c:v>
                </c:pt>
                <c:pt idx="11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B98-4123-A433-09B31BCFBB22}"/>
            </c:ext>
          </c:extLst>
        </c:ser>
        <c:ser>
          <c:idx val="3"/>
          <c:order val="3"/>
          <c:tx>
            <c:strRef>
              <c:f>'2019-2023 Load Factors'!$E$1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66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6600"/>
              </a:solidFill>
              <a:ln w="9525">
                <a:solidFill>
                  <a:srgbClr val="FF6600"/>
                </a:solidFill>
              </a:ln>
              <a:effectLst/>
            </c:spPr>
          </c:marker>
          <c:cat>
            <c:strRef>
              <c:f>'2019-2023 Load Factors'!$A$2:$A$13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'2019-2023 Load Factors'!$E$2:$E$13</c:f>
              <c:numCache>
                <c:formatCode>General</c:formatCode>
                <c:ptCount val="12"/>
                <c:pt idx="0">
                  <c:v>57</c:v>
                </c:pt>
                <c:pt idx="1">
                  <c:v>60</c:v>
                </c:pt>
                <c:pt idx="2">
                  <c:v>65</c:v>
                </c:pt>
                <c:pt idx="3">
                  <c:v>67</c:v>
                </c:pt>
                <c:pt idx="4">
                  <c:v>68</c:v>
                </c:pt>
                <c:pt idx="5">
                  <c:v>65</c:v>
                </c:pt>
                <c:pt idx="6">
                  <c:v>63</c:v>
                </c:pt>
                <c:pt idx="7">
                  <c:v>44</c:v>
                </c:pt>
                <c:pt idx="8">
                  <c:v>54</c:v>
                </c:pt>
                <c:pt idx="9">
                  <c:v>52</c:v>
                </c:pt>
                <c:pt idx="10">
                  <c:v>57</c:v>
                </c:pt>
                <c:pt idx="11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B98-4123-A433-09B31BCFBB22}"/>
            </c:ext>
          </c:extLst>
        </c:ser>
        <c:ser>
          <c:idx val="4"/>
          <c:order val="4"/>
          <c:tx>
            <c:strRef>
              <c:f>'2019-2023 Load Factors'!$F$1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strRef>
              <c:f>'2019-2023 Load Factors'!$A$2:$A$13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'2019-2023 Load Factors'!$F$2:$F$13</c:f>
              <c:numCache>
                <c:formatCode>General</c:formatCode>
                <c:ptCount val="12"/>
                <c:pt idx="0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B98-4123-A433-09B31BCFB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121360"/>
        <c:axId val="272457344"/>
      </c:lineChart>
      <c:catAx>
        <c:axId val="30612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2457344"/>
        <c:crosses val="autoZero"/>
        <c:auto val="1"/>
        <c:lblAlgn val="ctr"/>
        <c:lblOffset val="100"/>
        <c:noMultiLvlLbl val="0"/>
      </c:catAx>
      <c:valAx>
        <c:axId val="27245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121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129116</xdr:colOff>
      <xdr:row>4</xdr:row>
      <xdr:rowOff>49607</xdr:rowOff>
    </xdr:from>
    <xdr:to>
      <xdr:col>9</xdr:col>
      <xdr:colOff>1746250</xdr:colOff>
      <xdr:row>18</xdr:row>
      <xdr:rowOff>317500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9E1757-D50F-4620-8FA9-985ADCA78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155443</xdr:colOff>
      <xdr:row>21</xdr:row>
      <xdr:rowOff>19843</xdr:rowOff>
    </xdr:from>
    <xdr:to>
      <xdr:col>9</xdr:col>
      <xdr:colOff>1716486</xdr:colOff>
      <xdr:row>35</xdr:row>
      <xdr:rowOff>69453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AE3D9AA-8794-4B86-8634-3B27EA34CD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193674</xdr:colOff>
      <xdr:row>0</xdr:row>
      <xdr:rowOff>53974</xdr:rowOff>
    </xdr:from>
    <xdr:to>
      <xdr:col>14</xdr:col>
      <xdr:colOff>12699</xdr:colOff>
      <xdr:row>15</xdr:row>
      <xdr:rowOff>50799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6513BB6-0CD0-A610-3F40-06556FCCD2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8"/>
  <sheetViews>
    <sheetView tabSelected="1" zoomScaleNormal="100" zoomScalePageLayoutView="70" workbookViewId="0">
      <selection activeCell="J44" sqref="J44"/>
    </sheetView>
  </sheetViews>
  <sheetFormatPr defaultColWidth="9.140625" defaultRowHeight="18.75" x14ac:dyDescent="0.3"/>
  <cols>
    <col min="1" max="1" width="10.5703125" style="2" bestFit="1" customWidth="1"/>
    <col min="2" max="2" width="10.85546875" style="4" customWidth="1"/>
    <col min="3" max="3" width="10.28515625" style="2" customWidth="1"/>
    <col min="4" max="4" width="9.140625" style="23" bestFit="1" customWidth="1"/>
    <col min="5" max="5" width="9.140625" style="23" customWidth="1"/>
    <col min="6" max="6" width="9.7109375" style="22" customWidth="1"/>
    <col min="7" max="7" width="40.5703125" style="2" bestFit="1" customWidth="1"/>
    <col min="8" max="8" width="12.140625" style="5" customWidth="1"/>
    <col min="9" max="9" width="2" style="2" customWidth="1"/>
    <col min="10" max="10" width="25.85546875" style="2" customWidth="1"/>
    <col min="11" max="11" width="38.140625" style="5" customWidth="1"/>
    <col min="12" max="12" width="10.140625" style="2" bestFit="1" customWidth="1"/>
    <col min="13" max="13" width="28.140625" style="2" bestFit="1" customWidth="1"/>
    <col min="14" max="14" width="22.5703125" style="2" bestFit="1" customWidth="1"/>
    <col min="15" max="26" width="12.140625" style="2" customWidth="1"/>
    <col min="27" max="16384" width="9.140625" style="2"/>
  </cols>
  <sheetData>
    <row r="1" spans="1:17" ht="22.5" customHeight="1" x14ac:dyDescent="0.3">
      <c r="A1" s="58" t="s">
        <v>27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7" ht="18" customHeight="1" x14ac:dyDescent="0.3">
      <c r="A2" s="59">
        <v>45901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7" ht="18.75" customHeight="1" x14ac:dyDescent="0.3">
      <c r="A3" s="58" t="s">
        <v>28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7" x14ac:dyDescent="0.3">
      <c r="A4" s="7"/>
      <c r="B4" s="8"/>
      <c r="C4" s="7"/>
      <c r="D4" s="24"/>
      <c r="E4" s="24"/>
      <c r="F4" s="40"/>
      <c r="G4" s="7"/>
      <c r="H4" s="9"/>
      <c r="I4" s="7"/>
      <c r="J4" s="7"/>
      <c r="K4" s="9"/>
      <c r="L4" s="7"/>
      <c r="M4" s="7"/>
    </row>
    <row r="5" spans="1:17" x14ac:dyDescent="0.3">
      <c r="A5" s="13" t="s">
        <v>0</v>
      </c>
      <c r="B5" s="14">
        <v>2021</v>
      </c>
      <c r="C5" s="14">
        <v>2022</v>
      </c>
      <c r="D5" s="14">
        <v>2023</v>
      </c>
      <c r="E5" s="14">
        <v>2024</v>
      </c>
      <c r="F5" s="14">
        <v>2025</v>
      </c>
      <c r="G5" s="7"/>
      <c r="H5" s="9"/>
      <c r="I5" s="7"/>
      <c r="J5" s="7"/>
      <c r="K5" s="13" t="s">
        <v>32</v>
      </c>
      <c r="L5" s="15"/>
      <c r="M5" s="7"/>
    </row>
    <row r="6" spans="1:17" ht="20.25" customHeight="1" x14ac:dyDescent="0.3">
      <c r="A6" s="16" t="s">
        <v>1</v>
      </c>
      <c r="B6" s="21">
        <v>402</v>
      </c>
      <c r="C6" s="32">
        <v>1926</v>
      </c>
      <c r="D6" s="32">
        <v>1659</v>
      </c>
      <c r="E6" s="32">
        <v>1788</v>
      </c>
      <c r="F6" s="42">
        <v>1929</v>
      </c>
      <c r="G6" s="7"/>
      <c r="H6" s="10"/>
      <c r="I6" s="7"/>
      <c r="J6" s="7"/>
      <c r="K6" s="18" t="s">
        <v>33</v>
      </c>
      <c r="L6" s="45">
        <v>2216</v>
      </c>
      <c r="M6" s="7"/>
      <c r="P6" s="1"/>
    </row>
    <row r="7" spans="1:17" ht="20.25" customHeight="1" x14ac:dyDescent="0.3">
      <c r="A7" s="16" t="s">
        <v>2</v>
      </c>
      <c r="B7" s="21">
        <v>469</v>
      </c>
      <c r="C7" s="32">
        <v>2301</v>
      </c>
      <c r="D7" s="32">
        <v>1587</v>
      </c>
      <c r="E7" s="32">
        <v>1728</v>
      </c>
      <c r="F7" s="42">
        <v>1508</v>
      </c>
      <c r="G7" s="7"/>
      <c r="H7" s="9"/>
      <c r="I7" s="11"/>
      <c r="J7" s="7"/>
      <c r="K7" s="18" t="s">
        <v>34</v>
      </c>
      <c r="L7" s="45">
        <v>2035</v>
      </c>
      <c r="M7" s="7"/>
    </row>
    <row r="8" spans="1:17" ht="20.25" customHeight="1" x14ac:dyDescent="0.3">
      <c r="A8" s="16" t="s">
        <v>3</v>
      </c>
      <c r="B8" s="21">
        <v>1040</v>
      </c>
      <c r="C8" s="32">
        <v>2963</v>
      </c>
      <c r="D8" s="32">
        <v>1841</v>
      </c>
      <c r="E8" s="32">
        <v>2042</v>
      </c>
      <c r="F8" s="42">
        <v>2312</v>
      </c>
      <c r="G8" s="7"/>
      <c r="H8" s="9"/>
      <c r="I8" s="11"/>
      <c r="J8" s="7"/>
      <c r="K8" s="18" t="s">
        <v>15</v>
      </c>
      <c r="L8" s="45">
        <f>L7-L6</f>
        <v>-181</v>
      </c>
      <c r="M8" s="7"/>
    </row>
    <row r="9" spans="1:17" ht="20.25" customHeight="1" x14ac:dyDescent="0.3">
      <c r="A9" s="16" t="s">
        <v>4</v>
      </c>
      <c r="B9" s="21">
        <v>1554</v>
      </c>
      <c r="C9" s="32">
        <v>2572</v>
      </c>
      <c r="D9" s="32">
        <v>1861</v>
      </c>
      <c r="E9" s="32">
        <v>2032</v>
      </c>
      <c r="F9" s="42">
        <v>2259</v>
      </c>
      <c r="G9" s="7"/>
      <c r="H9" s="9"/>
      <c r="I9" s="11"/>
      <c r="J9" s="7"/>
      <c r="K9" s="18" t="s">
        <v>16</v>
      </c>
      <c r="L9" s="46">
        <f>SUM(L8/L7)</f>
        <v>-8.8943488943488941E-2</v>
      </c>
      <c r="M9" s="7"/>
      <c r="Q9" s="3"/>
    </row>
    <row r="10" spans="1:17" ht="20.25" customHeight="1" x14ac:dyDescent="0.3">
      <c r="A10" s="16" t="s">
        <v>5</v>
      </c>
      <c r="B10" s="21">
        <v>1997</v>
      </c>
      <c r="C10" s="32">
        <v>2523</v>
      </c>
      <c r="D10" s="32">
        <v>1961</v>
      </c>
      <c r="E10" s="32">
        <v>2121</v>
      </c>
      <c r="F10" s="42">
        <v>2355</v>
      </c>
      <c r="G10" s="7"/>
      <c r="H10" s="9"/>
      <c r="I10" s="12"/>
      <c r="J10" s="7"/>
      <c r="M10" s="7"/>
    </row>
    <row r="11" spans="1:17" ht="20.25" customHeight="1" x14ac:dyDescent="0.3">
      <c r="A11" s="16" t="s">
        <v>6</v>
      </c>
      <c r="B11" s="21">
        <v>2070</v>
      </c>
      <c r="C11" s="32">
        <v>2460</v>
      </c>
      <c r="D11" s="32">
        <v>2044</v>
      </c>
      <c r="E11" s="32">
        <v>1942</v>
      </c>
      <c r="F11" s="42">
        <v>2363</v>
      </c>
      <c r="G11" s="7"/>
      <c r="H11" s="9"/>
      <c r="I11" s="7"/>
      <c r="J11" s="7"/>
      <c r="K11" s="13" t="s">
        <v>35</v>
      </c>
      <c r="L11" s="29" t="s">
        <v>14</v>
      </c>
      <c r="M11" s="7"/>
    </row>
    <row r="12" spans="1:17" ht="20.25" customHeight="1" x14ac:dyDescent="0.3">
      <c r="A12" s="16" t="s">
        <v>7</v>
      </c>
      <c r="B12" s="21">
        <v>2146</v>
      </c>
      <c r="C12" s="32">
        <v>2549</v>
      </c>
      <c r="D12" s="32">
        <v>2051</v>
      </c>
      <c r="E12" s="32">
        <v>1925</v>
      </c>
      <c r="F12" s="42">
        <v>2320</v>
      </c>
      <c r="G12" s="7"/>
      <c r="H12" s="9"/>
      <c r="I12" s="7"/>
      <c r="J12" s="7"/>
      <c r="K12" s="55" t="s">
        <v>37</v>
      </c>
      <c r="L12" s="47">
        <v>99</v>
      </c>
      <c r="M12" s="7"/>
    </row>
    <row r="13" spans="1:17" ht="20.25" customHeight="1" x14ac:dyDescent="0.3">
      <c r="A13" s="16" t="s">
        <v>8</v>
      </c>
      <c r="B13" s="21">
        <v>2045</v>
      </c>
      <c r="C13" s="32">
        <v>2447</v>
      </c>
      <c r="D13" s="32">
        <v>1743</v>
      </c>
      <c r="E13" s="32">
        <v>1879</v>
      </c>
      <c r="F13" s="42">
        <v>2216</v>
      </c>
      <c r="G13" s="7"/>
      <c r="H13" s="9"/>
      <c r="I13" s="7"/>
      <c r="J13" s="7"/>
      <c r="K13" s="55" t="s">
        <v>38</v>
      </c>
      <c r="L13" s="47">
        <v>117</v>
      </c>
      <c r="M13" s="7"/>
      <c r="P13" s="1"/>
    </row>
    <row r="14" spans="1:17" ht="20.25" customHeight="1" x14ac:dyDescent="0.3">
      <c r="A14" s="16" t="s">
        <v>9</v>
      </c>
      <c r="B14" s="21">
        <v>2449</v>
      </c>
      <c r="C14" s="32">
        <v>2287</v>
      </c>
      <c r="D14" s="32">
        <v>1741</v>
      </c>
      <c r="E14" s="32">
        <v>2043</v>
      </c>
      <c r="F14" s="42">
        <v>2035</v>
      </c>
      <c r="G14" s="7"/>
      <c r="H14" s="9"/>
      <c r="I14" s="7"/>
      <c r="J14" s="7"/>
      <c r="K14" s="56" t="s">
        <v>39</v>
      </c>
      <c r="L14" s="47">
        <v>14</v>
      </c>
      <c r="M14" s="7"/>
    </row>
    <row r="15" spans="1:17" ht="20.25" customHeight="1" x14ac:dyDescent="0.3">
      <c r="A15" s="16" t="s">
        <v>10</v>
      </c>
      <c r="B15" s="21">
        <v>2967</v>
      </c>
      <c r="C15" s="32">
        <v>2632</v>
      </c>
      <c r="D15" s="32">
        <v>2114</v>
      </c>
      <c r="E15" s="32">
        <v>2177</v>
      </c>
      <c r="F15" s="42"/>
      <c r="G15" s="7"/>
      <c r="H15" s="9"/>
      <c r="I15" s="7"/>
      <c r="J15" s="7"/>
      <c r="K15" s="56" t="s">
        <v>40</v>
      </c>
      <c r="L15" s="52">
        <v>4</v>
      </c>
      <c r="M15" s="7"/>
    </row>
    <row r="16" spans="1:17" ht="20.25" customHeight="1" x14ac:dyDescent="0.3">
      <c r="A16" s="16" t="s">
        <v>11</v>
      </c>
      <c r="B16" s="21">
        <v>2993</v>
      </c>
      <c r="C16" s="32">
        <v>2382</v>
      </c>
      <c r="D16" s="32">
        <v>2039</v>
      </c>
      <c r="E16" s="32">
        <v>2436</v>
      </c>
      <c r="F16" s="42"/>
      <c r="G16" s="7"/>
      <c r="H16" s="9"/>
      <c r="I16" s="7"/>
      <c r="J16" s="7"/>
      <c r="K16" s="56" t="s">
        <v>41</v>
      </c>
      <c r="L16" s="52">
        <v>126</v>
      </c>
      <c r="M16" s="7"/>
      <c r="Q16" s="3"/>
    </row>
    <row r="17" spans="1:14" ht="20.25" customHeight="1" x14ac:dyDescent="0.3">
      <c r="A17" s="16" t="s">
        <v>12</v>
      </c>
      <c r="B17" s="21">
        <v>2972</v>
      </c>
      <c r="C17" s="32">
        <v>2022</v>
      </c>
      <c r="D17" s="32">
        <v>2087</v>
      </c>
      <c r="E17" s="32">
        <v>2661</v>
      </c>
      <c r="I17" s="7"/>
      <c r="J17" s="7"/>
      <c r="K17" s="56" t="s">
        <v>42</v>
      </c>
      <c r="L17" s="52">
        <v>306</v>
      </c>
      <c r="M17" s="7"/>
    </row>
    <row r="18" spans="1:14" ht="20.25" customHeight="1" x14ac:dyDescent="0.3">
      <c r="A18" s="16" t="s">
        <v>13</v>
      </c>
      <c r="B18" s="45">
        <f>SUM(B6:B17)</f>
        <v>23104</v>
      </c>
      <c r="C18" s="45">
        <f>SUM(C6:C17)</f>
        <v>29064</v>
      </c>
      <c r="D18" s="20">
        <f>SUM(D6:D17)</f>
        <v>22728</v>
      </c>
      <c r="E18" s="20">
        <f>SUM(E6:E17)</f>
        <v>24774</v>
      </c>
      <c r="F18" s="33">
        <f>SUM(F6:F17)</f>
        <v>19297</v>
      </c>
      <c r="I18" s="7"/>
      <c r="J18" s="7"/>
      <c r="K18" s="56" t="s">
        <v>43</v>
      </c>
      <c r="L18" s="52">
        <v>35</v>
      </c>
      <c r="M18" s="7"/>
    </row>
    <row r="19" spans="1:14" ht="20.25" customHeight="1" x14ac:dyDescent="0.3">
      <c r="A19" s="7"/>
      <c r="B19" s="8"/>
      <c r="C19" s="7"/>
      <c r="D19" s="24"/>
      <c r="E19" s="24"/>
      <c r="F19" s="16"/>
      <c r="I19" s="7"/>
      <c r="J19" s="7"/>
      <c r="K19" s="56" t="s">
        <v>41</v>
      </c>
      <c r="L19" s="52">
        <v>9</v>
      </c>
      <c r="M19" s="7"/>
    </row>
    <row r="20" spans="1:14" ht="20.25" customHeight="1" x14ac:dyDescent="0.3">
      <c r="A20" s="7"/>
      <c r="B20" s="8"/>
      <c r="C20" s="7"/>
      <c r="D20" s="24"/>
      <c r="E20" s="24"/>
      <c r="F20" s="16"/>
      <c r="I20" s="7"/>
      <c r="J20" s="7"/>
      <c r="K20" s="57" t="s">
        <v>44</v>
      </c>
      <c r="L20" s="52">
        <v>7</v>
      </c>
      <c r="M20" s="7"/>
    </row>
    <row r="21" spans="1:14" ht="20.25" customHeight="1" x14ac:dyDescent="0.3">
      <c r="C21" s="14" t="s">
        <v>20</v>
      </c>
      <c r="I21" s="16"/>
      <c r="K21" s="56" t="s">
        <v>45</v>
      </c>
      <c r="L21" s="23">
        <v>26</v>
      </c>
      <c r="M21" s="7"/>
    </row>
    <row r="22" spans="1:14" ht="20.25" customHeight="1" x14ac:dyDescent="0.3">
      <c r="A22" s="13" t="s">
        <v>0</v>
      </c>
      <c r="B22" s="38">
        <f>'2019-2023 Load Factors'!B1</f>
        <v>2021</v>
      </c>
      <c r="C22" s="38">
        <f>'2019-2023 Load Factors'!C1</f>
        <v>2022</v>
      </c>
      <c r="D22" s="38">
        <f>'2019-2023 Load Factors'!D1</f>
        <v>2023</v>
      </c>
      <c r="E22" s="38">
        <f>'2019-2023 Load Factors'!E1</f>
        <v>2024</v>
      </c>
      <c r="F22" s="38">
        <f>'2019-2023 Load Factors'!F1</f>
        <v>2025</v>
      </c>
      <c r="I22" s="18"/>
      <c r="K22" s="13" t="s">
        <v>36</v>
      </c>
      <c r="L22" s="41"/>
      <c r="M22" s="7"/>
      <c r="N22" s="5"/>
    </row>
    <row r="23" spans="1:14" ht="20.25" customHeight="1" x14ac:dyDescent="0.3">
      <c r="A23" s="22" t="s">
        <v>1</v>
      </c>
      <c r="B23" s="39">
        <f>'2019-2023 Load Factors'!B2</f>
        <v>31</v>
      </c>
      <c r="C23" s="39">
        <f>'2019-2023 Load Factors'!C2</f>
        <v>52</v>
      </c>
      <c r="D23" s="39">
        <f>'2019-2023 Load Factors'!D2</f>
        <v>55</v>
      </c>
      <c r="E23" s="39">
        <f>'2019-2023 Load Factors'!E2</f>
        <v>57</v>
      </c>
      <c r="F23" s="43">
        <f>'2019-2023 Load Factors'!F2</f>
        <v>49</v>
      </c>
      <c r="I23" s="18"/>
      <c r="K23" s="18" t="s">
        <v>24</v>
      </c>
      <c r="L23" s="47">
        <v>79</v>
      </c>
      <c r="M23" s="7"/>
      <c r="N23" s="5"/>
    </row>
    <row r="24" spans="1:14" ht="20.25" customHeight="1" x14ac:dyDescent="0.3">
      <c r="A24" s="22" t="s">
        <v>2</v>
      </c>
      <c r="B24" s="39">
        <f>'2019-2023 Load Factors'!B3</f>
        <v>34</v>
      </c>
      <c r="C24" s="39">
        <f>'2019-2023 Load Factors'!C3</f>
        <v>61</v>
      </c>
      <c r="D24" s="39">
        <f>'2019-2023 Load Factors'!D3</f>
        <v>58</v>
      </c>
      <c r="E24" s="39">
        <f>'2019-2023 Load Factors'!E3</f>
        <v>60</v>
      </c>
      <c r="F24" s="43">
        <v>43</v>
      </c>
      <c r="I24" s="18"/>
      <c r="K24" s="18" t="s">
        <v>25</v>
      </c>
      <c r="L24" s="47">
        <v>0</v>
      </c>
      <c r="N24" s="6"/>
    </row>
    <row r="25" spans="1:14" ht="20.25" customHeight="1" x14ac:dyDescent="0.3">
      <c r="A25" s="22" t="s">
        <v>3</v>
      </c>
      <c r="B25" s="39">
        <f>'2019-2023 Load Factors'!B4</f>
        <v>46</v>
      </c>
      <c r="C25" s="39">
        <f>'2019-2023 Load Factors'!C4</f>
        <v>73</v>
      </c>
      <c r="D25" s="39">
        <f>'2019-2023 Load Factors'!D4</f>
        <v>60</v>
      </c>
      <c r="E25" s="39">
        <f>'2019-2023 Load Factors'!E4</f>
        <v>65</v>
      </c>
      <c r="F25" s="43">
        <v>51</v>
      </c>
      <c r="I25" s="18"/>
      <c r="J25" s="18"/>
      <c r="K25" s="18" t="s">
        <v>26</v>
      </c>
      <c r="L25" s="48">
        <f>L24/L23</f>
        <v>0</v>
      </c>
      <c r="N25" s="5"/>
    </row>
    <row r="26" spans="1:14" ht="20.25" customHeight="1" x14ac:dyDescent="0.3">
      <c r="A26" s="22" t="s">
        <v>4</v>
      </c>
      <c r="B26" s="39">
        <f>'2019-2023 Load Factors'!B5</f>
        <v>52</v>
      </c>
      <c r="C26" s="39">
        <f>'2019-2023 Load Factors'!C5</f>
        <v>79</v>
      </c>
      <c r="D26" s="39">
        <f>'2019-2023 Load Factors'!D5</f>
        <v>61</v>
      </c>
      <c r="E26" s="39">
        <f>'2019-2023 Load Factors'!E5</f>
        <v>67</v>
      </c>
      <c r="F26" s="43">
        <v>55</v>
      </c>
      <c r="I26" s="16"/>
      <c r="J26" s="16"/>
      <c r="L26" s="49"/>
      <c r="N26" s="5"/>
    </row>
    <row r="27" spans="1:14" ht="20.25" customHeight="1" x14ac:dyDescent="0.3">
      <c r="A27" s="22" t="s">
        <v>5</v>
      </c>
      <c r="B27" s="39">
        <f>'2019-2023 Load Factors'!B6</f>
        <v>65</v>
      </c>
      <c r="C27" s="39">
        <f>'2019-2023 Load Factors'!C6</f>
        <v>81</v>
      </c>
      <c r="D27" s="39">
        <f>'2019-2023 Load Factors'!D6</f>
        <v>68</v>
      </c>
      <c r="E27" s="39">
        <f>'2019-2023 Load Factors'!E6</f>
        <v>68</v>
      </c>
      <c r="F27" s="43">
        <v>52</v>
      </c>
      <c r="I27" s="16"/>
      <c r="J27" s="28"/>
      <c r="K27" s="13" t="s">
        <v>30</v>
      </c>
      <c r="L27" s="50"/>
      <c r="N27" s="5"/>
    </row>
    <row r="28" spans="1:14" ht="20.25" customHeight="1" x14ac:dyDescent="0.3">
      <c r="A28" s="22" t="s">
        <v>6</v>
      </c>
      <c r="B28" s="39">
        <f>'2019-2023 Load Factors'!B7</f>
        <v>70</v>
      </c>
      <c r="C28" s="39">
        <f>'2019-2023 Load Factors'!C7</f>
        <v>82</v>
      </c>
      <c r="D28" s="39">
        <f>'2019-2023 Load Factors'!D7</f>
        <v>68</v>
      </c>
      <c r="E28" s="39">
        <f>'2019-2023 Load Factors'!E7</f>
        <v>65</v>
      </c>
      <c r="F28" s="43">
        <v>56</v>
      </c>
      <c r="I28" s="16"/>
      <c r="J28" s="28"/>
      <c r="K28" s="18" t="s">
        <v>17</v>
      </c>
      <c r="L28" s="45">
        <v>3950</v>
      </c>
      <c r="M28" s="19"/>
      <c r="N28" s="5"/>
    </row>
    <row r="29" spans="1:14" ht="20.25" customHeight="1" x14ac:dyDescent="0.3">
      <c r="A29" s="22" t="s">
        <v>7</v>
      </c>
      <c r="B29" s="39">
        <f>'2019-2023 Load Factors'!B8</f>
        <v>69</v>
      </c>
      <c r="C29" s="39">
        <f>'2019-2023 Load Factors'!C8</f>
        <v>84</v>
      </c>
      <c r="D29" s="39">
        <f>'2019-2023 Load Factors'!D8</f>
        <v>68</v>
      </c>
      <c r="E29" s="39">
        <f>'2019-2023 Load Factors'!E8</f>
        <v>63</v>
      </c>
      <c r="F29" s="43">
        <v>55</v>
      </c>
      <c r="G29" s="28"/>
      <c r="H29" s="30"/>
      <c r="I29" s="16"/>
      <c r="J29" s="28"/>
      <c r="K29" s="18" t="s">
        <v>18</v>
      </c>
      <c r="L29" s="45">
        <v>2035</v>
      </c>
      <c r="N29" s="5"/>
    </row>
    <row r="30" spans="1:14" ht="20.25" customHeight="1" x14ac:dyDescent="0.3">
      <c r="A30" s="22" t="s">
        <v>8</v>
      </c>
      <c r="B30" s="39">
        <f>'2019-2023 Load Factors'!B9</f>
        <v>69</v>
      </c>
      <c r="C30" s="39">
        <f>'2019-2023 Load Factors'!C9</f>
        <v>79</v>
      </c>
      <c r="D30" s="39">
        <f>'2019-2023 Load Factors'!D9</f>
        <v>56</v>
      </c>
      <c r="E30" s="39">
        <f>'2019-2023 Load Factors'!E9</f>
        <v>44</v>
      </c>
      <c r="F30" s="43">
        <v>49</v>
      </c>
      <c r="G30" s="28"/>
      <c r="H30" s="30"/>
      <c r="I30" s="16"/>
      <c r="J30" s="28"/>
      <c r="K30" s="18" t="s">
        <v>19</v>
      </c>
      <c r="L30" s="51">
        <f>L29/L28</f>
        <v>0.51518987341772149</v>
      </c>
      <c r="M30" s="23"/>
      <c r="N30" s="5"/>
    </row>
    <row r="31" spans="1:14" ht="20.25" customHeight="1" x14ac:dyDescent="0.3">
      <c r="A31" s="22" t="s">
        <v>9</v>
      </c>
      <c r="B31" s="39">
        <f>'2019-2023 Load Factors'!B10</f>
        <v>66</v>
      </c>
      <c r="C31" s="39">
        <f>'2019-2023 Load Factors'!C10</f>
        <v>65</v>
      </c>
      <c r="D31" s="39">
        <f>'2019-2023 Load Factors'!D10</f>
        <v>61</v>
      </c>
      <c r="E31" s="39">
        <f>'2019-2023 Load Factors'!E10</f>
        <v>54</v>
      </c>
      <c r="F31" s="43">
        <v>52</v>
      </c>
      <c r="G31" s="27"/>
      <c r="H31" s="30"/>
      <c r="I31" s="16"/>
      <c r="J31" s="27"/>
      <c r="M31" s="24"/>
      <c r="N31" s="5"/>
    </row>
    <row r="32" spans="1:14" ht="20.25" customHeight="1" x14ac:dyDescent="0.3">
      <c r="A32" s="22" t="s">
        <v>10</v>
      </c>
      <c r="B32" s="39">
        <f>'2019-2023 Load Factors'!B11</f>
        <v>70</v>
      </c>
      <c r="C32" s="39">
        <f>'2019-2023 Load Factors'!C11</f>
        <v>67</v>
      </c>
      <c r="D32" s="39">
        <f>'2019-2023 Load Factors'!D11</f>
        <v>68</v>
      </c>
      <c r="E32" s="39">
        <f>'2019-2023 Load Factors'!E11</f>
        <v>52</v>
      </c>
      <c r="F32" s="43"/>
      <c r="G32" s="27"/>
      <c r="H32" s="30"/>
      <c r="I32" s="16"/>
      <c r="J32" s="27"/>
      <c r="K32" s="53" t="s">
        <v>31</v>
      </c>
      <c r="M32" s="24"/>
      <c r="N32" s="5"/>
    </row>
    <row r="33" spans="1:14" ht="20.25" customHeight="1" x14ac:dyDescent="0.3">
      <c r="A33" s="22" t="s">
        <v>11</v>
      </c>
      <c r="B33" s="39">
        <f>'2019-2023 Load Factors'!B12</f>
        <v>75</v>
      </c>
      <c r="C33" s="39">
        <f>'2019-2023 Load Factors'!C12</f>
        <v>77</v>
      </c>
      <c r="D33" s="39">
        <f>'2019-2023 Load Factors'!D12</f>
        <v>67</v>
      </c>
      <c r="E33" s="39">
        <f>'2019-2023 Load Factors'!E12</f>
        <v>57</v>
      </c>
      <c r="F33" s="43"/>
      <c r="G33" s="17"/>
      <c r="H33" s="26"/>
      <c r="I33" s="16"/>
      <c r="J33" s="16"/>
      <c r="K33" s="25" t="s">
        <v>21</v>
      </c>
      <c r="L33" s="32">
        <v>930</v>
      </c>
      <c r="M33" s="24"/>
      <c r="N33" s="5"/>
    </row>
    <row r="34" spans="1:14" ht="20.25" customHeight="1" x14ac:dyDescent="0.3">
      <c r="A34" s="22" t="s">
        <v>12</v>
      </c>
      <c r="B34" s="39">
        <f>'2019-2023 Load Factors'!B13</f>
        <v>70</v>
      </c>
      <c r="C34" s="39">
        <f>'2019-2023 Load Factors'!C13</f>
        <v>66</v>
      </c>
      <c r="D34" s="39">
        <f>'2019-2023 Load Factors'!D13</f>
        <v>67</v>
      </c>
      <c r="E34" s="39">
        <f>'2019-2023 Load Factors'!E13</f>
        <v>64</v>
      </c>
      <c r="F34" s="43"/>
      <c r="G34" s="18"/>
      <c r="H34" s="26"/>
      <c r="I34" s="16"/>
      <c r="J34" s="16"/>
      <c r="K34" s="25" t="s">
        <v>23</v>
      </c>
      <c r="L34" s="32">
        <v>673</v>
      </c>
      <c r="M34" s="31"/>
      <c r="N34" s="5"/>
    </row>
    <row r="35" spans="1:14" ht="20.25" customHeight="1" x14ac:dyDescent="0.3">
      <c r="G35" s="17"/>
      <c r="H35" s="17"/>
      <c r="I35" s="16"/>
      <c r="J35" s="16"/>
      <c r="K35" s="25" t="s">
        <v>22</v>
      </c>
      <c r="L35" s="21">
        <v>432</v>
      </c>
      <c r="M35" s="13"/>
      <c r="N35" s="5"/>
    </row>
    <row r="36" spans="1:14" ht="20.25" customHeight="1" x14ac:dyDescent="0.3">
      <c r="A36" s="7"/>
      <c r="B36" s="8"/>
      <c r="C36" s="7"/>
      <c r="D36" s="24"/>
      <c r="E36" s="24"/>
      <c r="F36" s="16"/>
      <c r="G36" s="25"/>
      <c r="H36" s="17"/>
      <c r="I36" s="16"/>
      <c r="J36" s="16"/>
      <c r="K36" s="54" t="s">
        <v>29</v>
      </c>
      <c r="L36" s="44">
        <f>SUM(L33:L35)</f>
        <v>2035</v>
      </c>
      <c r="M36" s="16"/>
      <c r="N36" s="5"/>
    </row>
    <row r="37" spans="1:14" ht="20.25" customHeight="1" x14ac:dyDescent="0.3">
      <c r="A37" s="7"/>
      <c r="B37" s="8"/>
      <c r="C37" s="7"/>
      <c r="D37" s="24"/>
      <c r="E37" s="24"/>
      <c r="F37" s="16"/>
      <c r="G37" s="7"/>
      <c r="H37" s="9"/>
      <c r="I37" s="7"/>
      <c r="J37" s="7"/>
      <c r="M37" s="16"/>
      <c r="N37" s="5"/>
    </row>
    <row r="38" spans="1:14" ht="20.25" customHeight="1" x14ac:dyDescent="0.3">
      <c r="A38" s="7"/>
      <c r="B38" s="8"/>
      <c r="C38" s="7"/>
      <c r="D38" s="24"/>
      <c r="E38" s="24"/>
      <c r="F38" s="16"/>
      <c r="G38" s="7"/>
      <c r="H38" s="9"/>
      <c r="I38" s="7"/>
      <c r="J38" s="7"/>
      <c r="K38" s="9"/>
      <c r="L38" s="7"/>
      <c r="M38" s="16"/>
    </row>
    <row r="39" spans="1:14" ht="20.25" customHeight="1" x14ac:dyDescent="0.3">
      <c r="A39" s="7"/>
      <c r="B39" s="8"/>
      <c r="C39" s="7"/>
      <c r="D39" s="24"/>
      <c r="E39" s="24"/>
      <c r="F39" s="16"/>
      <c r="G39" s="7"/>
      <c r="H39" s="9"/>
      <c r="I39" s="7"/>
      <c r="K39" s="9"/>
      <c r="L39" s="7"/>
      <c r="M39" s="7"/>
    </row>
    <row r="40" spans="1:14" ht="20.25" customHeight="1" x14ac:dyDescent="0.3">
      <c r="A40" s="7"/>
      <c r="B40" s="8"/>
      <c r="C40" s="7"/>
      <c r="D40" s="24"/>
      <c r="E40" s="24"/>
      <c r="F40" s="16"/>
      <c r="H40" s="9"/>
      <c r="I40" s="7"/>
      <c r="J40" s="7"/>
      <c r="K40" s="9"/>
      <c r="L40" s="7"/>
      <c r="M40" s="7"/>
    </row>
    <row r="41" spans="1:14" ht="20.25" customHeight="1" x14ac:dyDescent="0.3">
      <c r="A41" s="7"/>
      <c r="B41" s="8"/>
      <c r="C41" s="7"/>
      <c r="D41" s="24"/>
      <c r="E41" s="24"/>
      <c r="F41" s="16"/>
      <c r="G41" s="7"/>
      <c r="H41" s="9"/>
      <c r="I41" s="7"/>
      <c r="K41" s="9"/>
      <c r="L41" s="7"/>
      <c r="M41" s="7"/>
    </row>
    <row r="42" spans="1:14" ht="20.25" customHeight="1" x14ac:dyDescent="0.3">
      <c r="A42" s="7"/>
      <c r="B42" s="8"/>
      <c r="C42" s="7"/>
      <c r="D42" s="24"/>
      <c r="E42" s="24"/>
      <c r="F42" s="16"/>
      <c r="H42" s="9"/>
      <c r="I42" s="7"/>
      <c r="J42" s="7"/>
      <c r="K42" s="9"/>
      <c r="L42" s="7"/>
      <c r="M42" s="7"/>
    </row>
    <row r="43" spans="1:14" ht="20.25" customHeight="1" x14ac:dyDescent="0.3">
      <c r="A43" s="7"/>
      <c r="B43" s="8"/>
      <c r="C43" s="7"/>
      <c r="D43" s="24"/>
      <c r="E43" s="24"/>
      <c r="F43" s="16"/>
      <c r="G43" s="7"/>
      <c r="H43" s="9"/>
      <c r="I43" s="7"/>
      <c r="J43" s="7"/>
      <c r="K43" s="9"/>
      <c r="L43" s="7"/>
      <c r="M43" s="7"/>
    </row>
    <row r="44" spans="1:14" ht="20.25" customHeight="1" x14ac:dyDescent="0.3">
      <c r="A44" s="7"/>
      <c r="B44" s="8"/>
      <c r="C44" s="7"/>
      <c r="D44" s="24"/>
      <c r="E44" s="24"/>
      <c r="F44" s="16"/>
      <c r="G44" s="7"/>
      <c r="H44" s="9"/>
      <c r="I44" s="7"/>
      <c r="J44" s="7"/>
      <c r="K44" s="9"/>
      <c r="L44" s="7"/>
      <c r="M44" s="7"/>
    </row>
    <row r="45" spans="1:14" ht="20.25" customHeight="1" x14ac:dyDescent="0.3">
      <c r="A45" s="7"/>
      <c r="B45" s="8"/>
      <c r="C45" s="7"/>
      <c r="D45" s="24"/>
      <c r="E45" s="24"/>
      <c r="F45" s="16"/>
      <c r="G45" s="7"/>
      <c r="H45" s="9"/>
      <c r="I45" s="7"/>
      <c r="J45" s="7"/>
      <c r="K45" s="9"/>
      <c r="L45" s="7"/>
      <c r="M45" s="7"/>
    </row>
    <row r="46" spans="1:14" ht="20.25" customHeight="1" x14ac:dyDescent="0.3">
      <c r="G46" s="7"/>
      <c r="H46" s="9"/>
      <c r="I46" s="7"/>
      <c r="J46" s="7"/>
      <c r="K46" s="9"/>
      <c r="L46" s="7"/>
      <c r="M46" s="7"/>
    </row>
    <row r="47" spans="1:14" ht="20.25" customHeight="1" x14ac:dyDescent="0.3">
      <c r="M47" s="7"/>
    </row>
    <row r="48" spans="1:14" ht="20.25" customHeight="1" x14ac:dyDescent="0.3">
      <c r="M48" s="7"/>
    </row>
  </sheetData>
  <mergeCells count="3">
    <mergeCell ref="A1:L1"/>
    <mergeCell ref="A2:L2"/>
    <mergeCell ref="A3:L3"/>
  </mergeCells>
  <phoneticPr fontId="17" type="noConversion"/>
  <pageMargins left="0.7" right="0.7" top="0.75" bottom="0.75" header="0.3" footer="0.3"/>
  <pageSetup scale="64" orientation="landscape" verticalDpi="598" r:id="rId1"/>
  <headerFooter>
    <oddHeader xml:space="preserve">&amp;C&amp;"Times New Roman,Bold"&amp;14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3"/>
  <sheetViews>
    <sheetView topLeftCell="A8" workbookViewId="0">
      <selection activeCell="E2" sqref="E2:E13"/>
    </sheetView>
  </sheetViews>
  <sheetFormatPr defaultRowHeight="15" x14ac:dyDescent="0.25"/>
  <cols>
    <col min="1" max="1" width="5.5703125" style="34" customWidth="1"/>
    <col min="2" max="2" width="8.7109375" style="37"/>
    <col min="3" max="3" width="14.85546875" style="37" bestFit="1" customWidth="1"/>
    <col min="4" max="6" width="8.7109375" style="37"/>
  </cols>
  <sheetData>
    <row r="1" spans="1:6" s="35" customFormat="1" x14ac:dyDescent="0.25">
      <c r="B1" s="36">
        <v>2021</v>
      </c>
      <c r="C1" s="36">
        <v>2022</v>
      </c>
      <c r="D1" s="36">
        <v>2023</v>
      </c>
      <c r="E1" s="36">
        <v>2024</v>
      </c>
      <c r="F1" s="36">
        <v>2025</v>
      </c>
    </row>
    <row r="2" spans="1:6" ht="18.75" x14ac:dyDescent="0.3">
      <c r="A2" s="34" t="s">
        <v>1</v>
      </c>
      <c r="B2" s="37">
        <v>31</v>
      </c>
      <c r="C2" s="37">
        <v>52</v>
      </c>
      <c r="D2" s="39">
        <v>55</v>
      </c>
      <c r="E2" s="39">
        <v>57</v>
      </c>
      <c r="F2" s="43">
        <v>49</v>
      </c>
    </row>
    <row r="3" spans="1:6" ht="18.75" x14ac:dyDescent="0.3">
      <c r="A3" s="34" t="s">
        <v>2</v>
      </c>
      <c r="B3" s="37">
        <v>34</v>
      </c>
      <c r="C3" s="37">
        <v>61</v>
      </c>
      <c r="D3" s="39">
        <v>58</v>
      </c>
      <c r="E3" s="39">
        <v>60</v>
      </c>
      <c r="F3" s="43"/>
    </row>
    <row r="4" spans="1:6" ht="18.75" x14ac:dyDescent="0.3">
      <c r="A4" s="34" t="s">
        <v>3</v>
      </c>
      <c r="B4" s="37">
        <v>46</v>
      </c>
      <c r="C4" s="37">
        <v>73</v>
      </c>
      <c r="D4" s="39">
        <v>60</v>
      </c>
      <c r="E4" s="39">
        <v>65</v>
      </c>
      <c r="F4" s="43"/>
    </row>
    <row r="5" spans="1:6" ht="18.75" x14ac:dyDescent="0.3">
      <c r="A5" s="34" t="s">
        <v>4</v>
      </c>
      <c r="B5" s="37">
        <v>52</v>
      </c>
      <c r="C5" s="37">
        <v>79</v>
      </c>
      <c r="D5" s="39">
        <v>61</v>
      </c>
      <c r="E5" s="39">
        <v>67</v>
      </c>
      <c r="F5" s="43"/>
    </row>
    <row r="6" spans="1:6" ht="18.75" x14ac:dyDescent="0.3">
      <c r="A6" s="34" t="s">
        <v>5</v>
      </c>
      <c r="B6" s="37">
        <v>65</v>
      </c>
      <c r="C6" s="37">
        <v>81</v>
      </c>
      <c r="D6" s="39">
        <v>68</v>
      </c>
      <c r="E6" s="39">
        <v>68</v>
      </c>
      <c r="F6" s="43"/>
    </row>
    <row r="7" spans="1:6" ht="18.75" x14ac:dyDescent="0.3">
      <c r="A7" s="34" t="s">
        <v>6</v>
      </c>
      <c r="B7" s="37">
        <v>70</v>
      </c>
      <c r="C7" s="37">
        <v>82</v>
      </c>
      <c r="D7" s="39">
        <v>68</v>
      </c>
      <c r="E7" s="39">
        <v>65</v>
      </c>
      <c r="F7" s="43"/>
    </row>
    <row r="8" spans="1:6" ht="18.75" x14ac:dyDescent="0.3">
      <c r="A8" s="34" t="s">
        <v>7</v>
      </c>
      <c r="B8" s="37">
        <v>69</v>
      </c>
      <c r="C8" s="37">
        <v>84</v>
      </c>
      <c r="D8" s="39">
        <v>68</v>
      </c>
      <c r="E8" s="39">
        <v>63</v>
      </c>
      <c r="F8" s="43"/>
    </row>
    <row r="9" spans="1:6" ht="18.75" x14ac:dyDescent="0.3">
      <c r="A9" s="34" t="s">
        <v>8</v>
      </c>
      <c r="B9" s="37">
        <v>69</v>
      </c>
      <c r="C9" s="37">
        <v>79</v>
      </c>
      <c r="D9" s="39">
        <v>56</v>
      </c>
      <c r="E9" s="39">
        <v>44</v>
      </c>
      <c r="F9" s="43"/>
    </row>
    <row r="10" spans="1:6" ht="18.75" x14ac:dyDescent="0.3">
      <c r="A10" s="34" t="s">
        <v>9</v>
      </c>
      <c r="B10" s="37">
        <v>66</v>
      </c>
      <c r="C10" s="37">
        <v>65</v>
      </c>
      <c r="D10" s="39">
        <v>61</v>
      </c>
      <c r="E10" s="39">
        <v>54</v>
      </c>
      <c r="F10" s="43"/>
    </row>
    <row r="11" spans="1:6" ht="18.75" x14ac:dyDescent="0.3">
      <c r="A11" s="34" t="s">
        <v>10</v>
      </c>
      <c r="B11" s="37">
        <v>70</v>
      </c>
      <c r="C11" s="37">
        <v>67</v>
      </c>
      <c r="D11" s="39">
        <v>68</v>
      </c>
      <c r="E11" s="39">
        <v>52</v>
      </c>
      <c r="F11" s="43"/>
    </row>
    <row r="12" spans="1:6" ht="18.75" x14ac:dyDescent="0.3">
      <c r="A12" s="34" t="s">
        <v>11</v>
      </c>
      <c r="B12" s="37">
        <v>75</v>
      </c>
      <c r="C12" s="37">
        <v>77</v>
      </c>
      <c r="D12" s="39">
        <v>67</v>
      </c>
      <c r="E12" s="39">
        <v>57</v>
      </c>
      <c r="F12" s="43"/>
    </row>
    <row r="13" spans="1:6" ht="18.75" x14ac:dyDescent="0.3">
      <c r="A13" s="34" t="s">
        <v>12</v>
      </c>
      <c r="B13" s="37">
        <v>70</v>
      </c>
      <c r="C13" s="37">
        <v>66</v>
      </c>
      <c r="D13" s="39">
        <v>67</v>
      </c>
      <c r="E13" s="39">
        <v>64</v>
      </c>
      <c r="F13" s="43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</vt:lpstr>
      <vt:lpstr>2019-2023 Load Factors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Marshell</dc:creator>
  <cp:lastModifiedBy>Betsy Devault</cp:lastModifiedBy>
  <cp:lastPrinted>2024-10-14T20:30:47Z</cp:lastPrinted>
  <dcterms:created xsi:type="dcterms:W3CDTF">2013-09-09T14:36:59Z</dcterms:created>
  <dcterms:modified xsi:type="dcterms:W3CDTF">2025-10-14T06:09:23Z</dcterms:modified>
</cp:coreProperties>
</file>